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27E03A4E-A636-41E2-B9A7-70C1EC440408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43" sheetId="1" r:id="rId1"/>
    <sheet name="FORMULÁŘ 8 - rekap poplatků" sheetId="2" r:id="rId2"/>
  </sheets>
  <definedNames>
    <definedName name="_xlnm._FilterDatabase" localSheetId="0" hidden="1">'PS 52-02-43'!$A$11:$H$437</definedName>
    <definedName name="_xlnm.Print_Area" localSheetId="1">'FORMULÁŘ 8 - rekap poplatků'!$A$1:$K$74</definedName>
    <definedName name="_xlnm.Print_Area" localSheetId="0">'PS 52-02-43'!$A$1:$H$46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1" i="2" l="1"/>
  <c r="K71" i="2" s="1"/>
  <c r="I72" i="2"/>
  <c r="K72" i="2" s="1"/>
  <c r="I73" i="2"/>
  <c r="K73" i="2" s="1"/>
  <c r="I55" i="2" l="1"/>
  <c r="K55" i="2" s="1"/>
  <c r="A14" i="1" l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5" i="1" l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<sst xmlns="http://schemas.openxmlformats.org/spreadsheetml/2006/main" count="508" uniqueCount="237">
  <si>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</si>
  <si>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</si>
  <si>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</si>
  <si>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</si>
  <si>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</si>
  <si>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</si>
  <si>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</si>
  <si>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</si>
  <si>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</si>
  <si>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</si>
  <si>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</si>
  <si>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</si>
  <si>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</si>
  <si>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</si>
  <si>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</si>
  <si>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</si>
  <si>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</si>
  <si>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</si>
  <si>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</si>
  <si>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</si>
  <si>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</si>
  <si>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</si>
  <si>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</si>
  <si>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</si>
  <si>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</si>
  <si>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</si>
  <si>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</si>
  <si>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</si>
  <si>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</si>
  <si>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</si>
  <si>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</si>
  <si>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</si>
  <si>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</si>
  <si>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</si>
  <si>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</si>
  <si>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</si>
  <si>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</si>
  <si>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</si>
  <si>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</si>
  <si>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</si>
  <si>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</si>
  <si>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</si>
  <si>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</si>
  <si>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</si>
  <si>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</si>
  <si>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</si>
  <si>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</si>
  <si>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</si>
  <si>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</si>
  <si>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</si>
  <si>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</si>
  <si>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</si>
  <si>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</si>
  <si>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</si>
  <si>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</si>
  <si>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</si>
  <si>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</si>
  <si>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</si>
  <si>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</si>
  <si>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</si>
  <si>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</si>
  <si>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</si>
  <si>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</si>
  <si>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</si>
  <si>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</si>
  <si>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</si>
  <si>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</si>
  <si>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</si>
  <si>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</si>
  <si>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</si>
  <si>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</si>
  <si>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</si>
  <si>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</si>
  <si>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</si>
  <si>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</si>
  <si>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</si>
  <si>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</si>
  <si>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</si>
  <si>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</si>
  <si>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</si>
  <si>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</si>
  <si>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</si>
  <si>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</si>
  <si>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</si>
  <si>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</si>
  <si>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</si>
  <si>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</si>
  <si>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</si>
  <si>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</si>
  <si>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</si>
  <si>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</si>
  <si>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</si>
  <si>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</si>
  <si>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</si>
  <si>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</si>
  <si>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</si>
  <si>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</si>
  <si>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</si>
  <si>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</si>
  <si>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</si>
  <si>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</si>
  <si>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</si>
  <si>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</si>
  <si>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</si>
  <si>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</si>
  <si>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</si>
  <si>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</si>
  <si>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</si>
  <si>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</si>
  <si>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</si>
  <si>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</si>
  <si>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</si>
  <si>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</si>
  <si>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</si>
  <si>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</si>
  <si>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</si>
  <si>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</si>
  <si>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</si>
  <si>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</si>
  <si>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</si>
  <si>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</si>
  <si>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</si>
  <si>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</si>
  <si>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</si>
  <si>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</si>
  <si>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</si>
  <si>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</si>
  <si>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</si>
  <si>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</si>
  <si>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</si>
  <si>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</si>
  <si>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</si>
  <si>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</si>
  <si>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</si>
  <si>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</si>
  <si>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</si>
  <si>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</si>
  <si>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</si>
  <si>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</si>
  <si>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</si>
  <si>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</si>
  <si>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</si>
  <si>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</si>
  <si>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</si>
  <si>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</si>
  <si>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</si>
  <si>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</si>
  <si>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</si>
  <si>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</si>
  <si>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</si>
  <si>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</si>
  <si>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</si>
  <si>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</si>
  <si>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</si>
  <si>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</si>
  <si>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</si>
  <si>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</si>
  <si>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</si>
  <si>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</si>
  <si>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</si>
  <si>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</si>
  <si>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</si>
  <si>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</si>
  <si>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52-02-43</t>
  </si>
  <si>
    <t>Rekonstrukce ŽST Chrastava</t>
  </si>
  <si>
    <t>ŽST Chrastava, kamerový systém</t>
  </si>
  <si>
    <t>STOSMOL, s.r.o.</t>
  </si>
  <si>
    <t>OTSKP_2019</t>
  </si>
  <si>
    <t>742G11</t>
  </si>
  <si>
    <t>KABEL NN DVOU- A TŘÍŽÍLOVÝ CU S PLASTOVOU IZOLACÍ DO 2,5 MM2</t>
  </si>
  <si>
    <t>M</t>
  </si>
  <si>
    <t>KUS</t>
  </si>
  <si>
    <t>75IEE2</t>
  </si>
  <si>
    <t>OPTICKÝ ROZVADĚČ 19" PROVEDENÍ DO 24 VLÁKEN</t>
  </si>
  <si>
    <t>75I421</t>
  </si>
  <si>
    <t>KABEL ZEMNÍ DATOVÝ PRŮMĚRU ŽÍLY 0,8 MM DO 4 PÁRŮ</t>
  </si>
  <si>
    <t>KMPÁR</t>
  </si>
  <si>
    <t>75I811</t>
  </si>
  <si>
    <t>KABEL OPTICKÝ SINGLEMODE DO 12 VLÁKEN</t>
  </si>
  <si>
    <t>75I911</t>
  </si>
  <si>
    <t>KMVLÁKNO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</si>
  <si>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</si>
  <si>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</si>
  <si>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</si>
  <si>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</si>
  <si>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</si>
  <si>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</si>
  <si>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</si>
  <si>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</si>
  <si>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</si>
  <si>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75IEE1</t>
  </si>
  <si>
    <t>75IEG1</t>
  </si>
  <si>
    <t>75IEGX</t>
  </si>
  <si>
    <t>75IF91</t>
  </si>
  <si>
    <t>75IH61</t>
  </si>
  <si>
    <t>75IK21</t>
  </si>
  <si>
    <t>75L421</t>
  </si>
  <si>
    <t>75L424</t>
  </si>
  <si>
    <t>75L42X</t>
  </si>
  <si>
    <t>OPTOTRUBKOVÁ SPOJKA PRŮMĚRU DO 40 MM</t>
  </si>
  <si>
    <t>OPTICKÝ ROZVADĚČ 19" PROVEDENÍ DO 12 VLÁKEN</t>
  </si>
  <si>
    <t>KAZETA PRO ULOŽENÍ SVÁRŮ - DODÁVKA</t>
  </si>
  <si>
    <t>KAZETA PRO ULOŽENÍ SVÁRŮ - MONTÁŽ</t>
  </si>
  <si>
    <t>KONSTRUKCE DO SKŘÍNĚ 19" PRO UPEVNĚNÍ ZAŘÍZENÍ</t>
  </si>
  <si>
    <t>UKONČENÍ KABELU OPTICKÉHO DO 12 VLÁKEN</t>
  </si>
  <si>
    <t>MĚŘENÍ KOMPLEXNÍ OPTICKÉHO KABELU</t>
  </si>
  <si>
    <t>VLÁKNO</t>
  </si>
  <si>
    <t>KAMERA DIGITÁLNÍ (IP) PEVNÁ</t>
  </si>
  <si>
    <t>KAMERA DIGITÁLNÍ (IP) SW LICENCE</t>
  </si>
  <si>
    <t>KAMERA DIGITÁLNÍ (IP) - MONTÁŽ</t>
  </si>
  <si>
    <t>75L482</t>
  </si>
  <si>
    <t>75L481</t>
  </si>
  <si>
    <t>PŘÍSLUŠENSTVÍ KS - ROZVODNÁ SKŘÍŇ KS</t>
  </si>
  <si>
    <t>PŘÍSLUŠENSTVÍ KS - PŘEPĚŤOVÁ OCHRANA PRO KS</t>
  </si>
  <si>
    <t>75L483</t>
  </si>
  <si>
    <t>PŘÍSLUŠENSTVÍ KS - DRŽÁK PRO KAMEROVÝ KRYT (KAMERU)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</si>
  <si>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</si>
  <si>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</si>
  <si>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</si>
  <si>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</si>
  <si>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</si>
  <si>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HOD</t>
  </si>
  <si>
    <t>75L495</t>
  </si>
  <si>
    <t>LICENCE PRO PŘIPOJENÍ KAMERY DO SYSTÉMU KAC</t>
  </si>
  <si>
    <t>75L496</t>
  </si>
  <si>
    <t>PŘIPOJENÍ KAMEROVÉHO SYSTÉMU DO KAC - KONFIGURAČNÍ PRÁCE</t>
  </si>
  <si>
    <t>75M824</t>
  </si>
  <si>
    <t>SWITCH ETHERNET L2 24 PORTŮ, POE</t>
  </si>
  <si>
    <t>13183A</t>
  </si>
  <si>
    <t>17411</t>
  </si>
  <si>
    <t>701005</t>
  </si>
  <si>
    <t>702311</t>
  </si>
  <si>
    <t>HLOUBENÍ JAM ZAPAŽ I NEPAŽ TŘ II - BEZ DOPRAVY</t>
  </si>
  <si>
    <t>ZÁSYP JAM A RÝH ZEMINOU SE ZHUTNĚNÍM</t>
  </si>
  <si>
    <t>VYHLEDÁVACÍ MARKER ZEMNÍ S MOŽNOSTÍ ZÁPISU</t>
  </si>
  <si>
    <t>ZAKRYTÍ KABELŮ VÝSTRAŽNOU FÓLIÍ ŠÍŘKY DO 20 CM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</si>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</sst>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9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43" xfId="0" applyFont="1" applyFill="1" applyBorder="1" applyAlignment="1" applyProtection="1">
      <alignment horizontal="center" vertical="center"/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164" fontId="9" fillId="0" borderId="32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horizontal="right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9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8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/>
      <protection locked="0"/>
    </xf>
    <xf numFmtId="164" fontId="5" fillId="0" borderId="64" xfId="0" applyNumberFormat="1" applyFont="1" applyFill="1" applyBorder="1" applyAlignment="1" applyProtection="1">
      <alignment horizontal="center" vertical="center"/>
      <protection locked="0"/>
    </xf>
    <xf numFmtId="4" fontId="11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5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H46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34" t="s">
        <v>5</v>
      </c>
      <c r="B1" s="135"/>
      <c r="C1" s="135"/>
      <c r="D1" s="135"/>
      <c r="E1" s="150" t="s">
        <v>150</v>
      </c>
      <c r="F1" s="151"/>
      <c r="G1" s="154">
        <f>SUM(H12:H9997)</f>
        <v>0</v>
      </c>
      <c r="H1" s="155"/>
    </row>
    <row r="2" spans="1:8" ht="37.5" customHeight="1" thickBot="1" x14ac:dyDescent="0.3">
      <c r="A2" s="114" t="s">
        <v>6</v>
      </c>
      <c r="B2" s="136" t="s">
        <v>164</v>
      </c>
      <c r="C2" s="136"/>
      <c r="D2" s="136"/>
      <c r="E2" s="152"/>
      <c r="F2" s="153"/>
      <c r="G2" s="156"/>
      <c r="H2" s="157"/>
    </row>
    <row r="3" spans="1:8" ht="30.75" customHeight="1" thickTop="1" x14ac:dyDescent="0.25">
      <c r="A3" s="130" t="s">
        <v>7</v>
      </c>
      <c r="B3" s="131"/>
      <c r="C3" s="137" t="s">
        <v>165</v>
      </c>
      <c r="D3" s="137"/>
      <c r="E3" s="142" t="s">
        <v>163</v>
      </c>
      <c r="F3" s="143"/>
      <c r="G3" s="143"/>
      <c r="H3" s="144"/>
    </row>
    <row r="4" spans="1:8" ht="18" customHeight="1" x14ac:dyDescent="0.25">
      <c r="A4" s="138" t="s">
        <v>8</v>
      </c>
      <c r="B4" s="139"/>
      <c r="C4" s="88" t="s">
        <v>149</v>
      </c>
      <c r="D4" s="4"/>
      <c r="E4" s="140" t="s">
        <v>1</v>
      </c>
      <c r="F4" s="141"/>
      <c r="G4" s="148"/>
      <c r="H4" s="149"/>
    </row>
    <row r="5" spans="1:8" ht="18" customHeight="1" x14ac:dyDescent="0.25">
      <c r="A5" s="138" t="s">
        <v>9</v>
      </c>
      <c r="B5" s="139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72" t="s">
        <v>2</v>
      </c>
      <c r="F5" s="173"/>
      <c r="G5" s="145"/>
      <c r="H5" s="146"/>
    </row>
    <row r="6" spans="1:8" ht="18" customHeight="1" x14ac:dyDescent="0.25">
      <c r="A6" s="174" t="s">
        <v>11</v>
      </c>
      <c r="B6" s="175"/>
      <c r="C6" s="170" t="s">
        <v>166</v>
      </c>
      <c r="D6" s="171"/>
      <c r="E6" s="172" t="s">
        <v>3</v>
      </c>
      <c r="F6" s="173"/>
      <c r="G6" s="147">
        <v>2019</v>
      </c>
      <c r="H6" s="146"/>
    </row>
    <row r="7" spans="1:8" ht="18" customHeight="1" thickBot="1" x14ac:dyDescent="0.3">
      <c r="A7" s="176"/>
      <c r="B7" s="177"/>
      <c r="C7" s="162" t="s">
        <v>162</v>
      </c>
      <c r="D7" s="163"/>
      <c r="E7" s="132" t="s">
        <v>4</v>
      </c>
      <c r="F7" s="133"/>
      <c r="G7" s="178">
        <v>43579</v>
      </c>
      <c r="H7" s="179"/>
    </row>
    <row r="8" spans="1:8" ht="15" customHeight="1" x14ac:dyDescent="0.25">
      <c r="A8" s="164" t="s">
        <v>12</v>
      </c>
      <c r="B8" s="166" t="s">
        <v>13</v>
      </c>
      <c r="C8" s="166" t="s">
        <v>19</v>
      </c>
      <c r="D8" s="168" t="s">
        <v>14</v>
      </c>
      <c r="E8" s="168" t="s">
        <v>0</v>
      </c>
      <c r="F8" s="168" t="s">
        <v>15</v>
      </c>
      <c r="G8" s="158" t="s">
        <v>18</v>
      </c>
      <c r="H8" s="159"/>
    </row>
    <row r="9" spans="1:8" x14ac:dyDescent="0.25">
      <c r="A9" s="165"/>
      <c r="B9" s="167"/>
      <c r="C9" s="167"/>
      <c r="D9" s="169"/>
      <c r="E9" s="169"/>
      <c r="F9" s="169"/>
      <c r="G9" s="160"/>
      <c r="H9" s="161"/>
    </row>
    <row r="10" spans="1:8" x14ac:dyDescent="0.25">
      <c r="A10" s="165"/>
      <c r="B10" s="167"/>
      <c r="C10" s="167"/>
      <c r="D10" s="169"/>
      <c r="E10" s="169"/>
      <c r="F10" s="169"/>
      <c r="G10" s="12" t="s">
        <v>16</v>
      </c>
      <c r="H10" s="115" t="s">
        <v>17</v>
      </c>
    </row>
    <row r="11" spans="1:8" x14ac:dyDescent="0.25">
      <c r="A11" s="11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15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17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18">
        <f t="shared" ref="H13" si="0">ROUND(G13*F13,2)</f>
        <v>0</v>
      </c>
    </row>
    <row r="14" spans="1:8" ht="15.75" thickTop="1" x14ac:dyDescent="0.25">
      <c r="A14" s="119">
        <f>1+MAX($A$13:A13)</f>
        <v>2</v>
      </c>
      <c r="B14" s="89" t="s">
        <v>168</v>
      </c>
      <c r="C14" s="89" t="s">
        <v>167</v>
      </c>
      <c r="D14" s="90" t="s">
        <v>169</v>
      </c>
      <c r="E14" s="91" t="s">
        <v>170</v>
      </c>
      <c r="F14" s="92">
        <v>680</v>
      </c>
      <c r="G14" s="93"/>
      <c r="H14" s="120">
        <f t="shared" ref="H14:H77" si="1">ROUND(G14*F14,2)</f>
        <v>0</v>
      </c>
    </row>
    <row r="15" spans="1:8" x14ac:dyDescent="0.25">
      <c r="A15" s="119">
        <v>3</v>
      </c>
      <c r="B15" s="99" t="s">
        <v>172</v>
      </c>
      <c r="C15" s="89" t="s">
        <v>167</v>
      </c>
      <c r="D15" s="95" t="s">
        <v>173</v>
      </c>
      <c r="E15" s="96" t="s">
        <v>171</v>
      </c>
      <c r="F15" s="97">
        <v>1</v>
      </c>
      <c r="G15" s="98"/>
      <c r="H15" s="121">
        <f t="shared" si="1"/>
        <v>0</v>
      </c>
    </row>
    <row r="16" spans="1:8" x14ac:dyDescent="0.25">
      <c r="A16" s="119">
        <v>4</v>
      </c>
      <c r="B16" s="100" t="s">
        <v>174</v>
      </c>
      <c r="C16" s="89" t="s">
        <v>167</v>
      </c>
      <c r="D16" s="95" t="s">
        <v>175</v>
      </c>
      <c r="E16" s="96" t="s">
        <v>176</v>
      </c>
      <c r="F16" s="97">
        <v>2.8</v>
      </c>
      <c r="G16" s="98"/>
      <c r="H16" s="121">
        <f t="shared" si="1"/>
        <v>0</v>
      </c>
    </row>
    <row r="17" spans="1:8" x14ac:dyDescent="0.25">
      <c r="A17" s="119">
        <v>5</v>
      </c>
      <c r="B17" s="100" t="s">
        <v>177</v>
      </c>
      <c r="C17" s="89" t="s">
        <v>167</v>
      </c>
      <c r="D17" s="95" t="s">
        <v>178</v>
      </c>
      <c r="E17" s="101" t="s">
        <v>180</v>
      </c>
      <c r="F17" s="102">
        <v>3.6</v>
      </c>
      <c r="G17" s="98"/>
      <c r="H17" s="121">
        <f t="shared" si="1"/>
        <v>0</v>
      </c>
    </row>
    <row r="18" spans="1:8" x14ac:dyDescent="0.25">
      <c r="A18" s="119">
        <v>6</v>
      </c>
      <c r="B18" s="100" t="s">
        <v>179</v>
      </c>
      <c r="C18" s="89" t="s">
        <v>167</v>
      </c>
      <c r="D18" s="95" t="s">
        <v>181</v>
      </c>
      <c r="E18" s="101" t="s">
        <v>170</v>
      </c>
      <c r="F18" s="102">
        <v>300</v>
      </c>
      <c r="G18" s="98"/>
      <c r="H18" s="121">
        <f t="shared" si="1"/>
        <v>0</v>
      </c>
    </row>
    <row r="19" spans="1:8" x14ac:dyDescent="0.25">
      <c r="A19" s="119">
        <v>7</v>
      </c>
      <c r="B19" s="101" t="s">
        <v>182</v>
      </c>
      <c r="C19" s="89" t="s">
        <v>167</v>
      </c>
      <c r="D19" s="95" t="s">
        <v>183</v>
      </c>
      <c r="E19" s="101" t="s">
        <v>170</v>
      </c>
      <c r="F19" s="102">
        <v>300</v>
      </c>
      <c r="G19" s="98"/>
      <c r="H19" s="121">
        <f t="shared" si="1"/>
        <v>0</v>
      </c>
    </row>
    <row r="20" spans="1:8" x14ac:dyDescent="0.25">
      <c r="A20" s="119">
        <v>8</v>
      </c>
      <c r="B20" s="103" t="s">
        <v>184</v>
      </c>
      <c r="C20" s="96" t="s">
        <v>167</v>
      </c>
      <c r="D20" s="95" t="s">
        <v>185</v>
      </c>
      <c r="E20" s="101" t="s">
        <v>186</v>
      </c>
      <c r="F20" s="102">
        <v>2</v>
      </c>
      <c r="G20" s="98"/>
      <c r="H20" s="121">
        <f t="shared" si="1"/>
        <v>0</v>
      </c>
    </row>
    <row r="21" spans="1:8" x14ac:dyDescent="0.25">
      <c r="A21" s="119">
        <v>9</v>
      </c>
      <c r="B21" s="101" t="s">
        <v>187</v>
      </c>
      <c r="C21" s="96" t="s">
        <v>167</v>
      </c>
      <c r="D21" s="95" t="s">
        <v>188</v>
      </c>
      <c r="E21" s="101" t="s">
        <v>170</v>
      </c>
      <c r="F21" s="102">
        <v>300</v>
      </c>
      <c r="G21" s="98"/>
      <c r="H21" s="121">
        <f t="shared" si="1"/>
        <v>0</v>
      </c>
    </row>
    <row r="22" spans="1:8" x14ac:dyDescent="0.25">
      <c r="A22" s="119">
        <v>10</v>
      </c>
      <c r="B22" s="103" t="s">
        <v>189</v>
      </c>
      <c r="C22" s="96" t="s">
        <v>167</v>
      </c>
      <c r="D22" s="104" t="s">
        <v>199</v>
      </c>
      <c r="E22" s="105" t="s">
        <v>171</v>
      </c>
      <c r="F22" s="106">
        <v>2</v>
      </c>
      <c r="G22" s="107"/>
      <c r="H22" s="121">
        <f t="shared" si="1"/>
        <v>0</v>
      </c>
    </row>
    <row r="23" spans="1:8" x14ac:dyDescent="0.25">
      <c r="A23" s="119">
        <v>11</v>
      </c>
      <c r="B23" s="103" t="s">
        <v>190</v>
      </c>
      <c r="C23" s="96" t="s">
        <v>167</v>
      </c>
      <c r="D23" s="104" t="s">
        <v>200</v>
      </c>
      <c r="E23" s="105" t="s">
        <v>171</v>
      </c>
      <c r="F23" s="106">
        <v>3</v>
      </c>
      <c r="G23" s="107"/>
      <c r="H23" s="121">
        <f t="shared" si="1"/>
        <v>0</v>
      </c>
    </row>
    <row r="24" spans="1:8" x14ac:dyDescent="0.25">
      <c r="A24" s="119">
        <v>12</v>
      </c>
      <c r="B24" s="103" t="s">
        <v>191</v>
      </c>
      <c r="C24" s="96" t="s">
        <v>167</v>
      </c>
      <c r="D24" s="104" t="s">
        <v>201</v>
      </c>
      <c r="E24" s="105" t="s">
        <v>171</v>
      </c>
      <c r="F24" s="106">
        <v>3</v>
      </c>
      <c r="G24" s="107"/>
      <c r="H24" s="121">
        <f t="shared" si="1"/>
        <v>0</v>
      </c>
    </row>
    <row r="25" spans="1:8" x14ac:dyDescent="0.25">
      <c r="A25" s="119">
        <v>13</v>
      </c>
      <c r="B25" s="103" t="s">
        <v>192</v>
      </c>
      <c r="C25" s="96" t="s">
        <v>167</v>
      </c>
      <c r="D25" s="104" t="s">
        <v>202</v>
      </c>
      <c r="E25" s="105" t="s">
        <v>171</v>
      </c>
      <c r="F25" s="106">
        <v>3</v>
      </c>
      <c r="G25" s="107"/>
      <c r="H25" s="121">
        <f t="shared" si="1"/>
        <v>0</v>
      </c>
    </row>
    <row r="26" spans="1:8" x14ac:dyDescent="0.25">
      <c r="A26" s="119">
        <v>14</v>
      </c>
      <c r="B26" s="103" t="s">
        <v>193</v>
      </c>
      <c r="C26" s="96" t="s">
        <v>167</v>
      </c>
      <c r="D26" s="104" t="s">
        <v>203</v>
      </c>
      <c r="E26" s="105" t="s">
        <v>171</v>
      </c>
      <c r="F26" s="106">
        <v>1</v>
      </c>
      <c r="G26" s="107"/>
      <c r="H26" s="121">
        <f t="shared" si="1"/>
        <v>0</v>
      </c>
    </row>
    <row r="27" spans="1:8" x14ac:dyDescent="0.25">
      <c r="A27" s="119">
        <v>15</v>
      </c>
      <c r="B27" s="103" t="s">
        <v>194</v>
      </c>
      <c r="C27" s="96" t="s">
        <v>167</v>
      </c>
      <c r="D27" s="104" t="s">
        <v>204</v>
      </c>
      <c r="E27" s="105" t="s">
        <v>171</v>
      </c>
      <c r="F27" s="106">
        <v>4</v>
      </c>
      <c r="G27" s="107"/>
      <c r="H27" s="121">
        <f t="shared" si="1"/>
        <v>0</v>
      </c>
    </row>
    <row r="28" spans="1:8" x14ac:dyDescent="0.25">
      <c r="A28" s="119">
        <v>16</v>
      </c>
      <c r="B28" s="103" t="s">
        <v>195</v>
      </c>
      <c r="C28" s="96" t="s">
        <v>167</v>
      </c>
      <c r="D28" s="104" t="s">
        <v>205</v>
      </c>
      <c r="E28" s="105" t="s">
        <v>206</v>
      </c>
      <c r="F28" s="106">
        <v>24</v>
      </c>
      <c r="G28" s="107"/>
      <c r="H28" s="121">
        <f t="shared" si="1"/>
        <v>0</v>
      </c>
    </row>
    <row r="29" spans="1:8" x14ac:dyDescent="0.25">
      <c r="A29" s="119">
        <v>17</v>
      </c>
      <c r="B29" s="103" t="s">
        <v>196</v>
      </c>
      <c r="C29" s="96" t="s">
        <v>167</v>
      </c>
      <c r="D29" s="104" t="s">
        <v>207</v>
      </c>
      <c r="E29" s="105" t="s">
        <v>171</v>
      </c>
      <c r="F29" s="106">
        <v>16</v>
      </c>
      <c r="G29" s="107"/>
      <c r="H29" s="121">
        <f t="shared" si="1"/>
        <v>0</v>
      </c>
    </row>
    <row r="30" spans="1:8" x14ac:dyDescent="0.25">
      <c r="A30" s="119">
        <v>18</v>
      </c>
      <c r="B30" s="103" t="s">
        <v>197</v>
      </c>
      <c r="C30" s="96" t="s">
        <v>167</v>
      </c>
      <c r="D30" s="104" t="s">
        <v>208</v>
      </c>
      <c r="E30" s="105" t="s">
        <v>171</v>
      </c>
      <c r="F30" s="106">
        <v>16</v>
      </c>
      <c r="G30" s="107"/>
      <c r="H30" s="121">
        <f t="shared" si="1"/>
        <v>0</v>
      </c>
    </row>
    <row r="31" spans="1:8" x14ac:dyDescent="0.25">
      <c r="A31" s="119">
        <v>19</v>
      </c>
      <c r="B31" s="103" t="s">
        <v>198</v>
      </c>
      <c r="C31" s="96" t="s">
        <v>167</v>
      </c>
      <c r="D31" s="104" t="s">
        <v>209</v>
      </c>
      <c r="E31" s="105" t="s">
        <v>171</v>
      </c>
      <c r="F31" s="106">
        <v>16</v>
      </c>
      <c r="G31" s="107"/>
      <c r="H31" s="121">
        <f t="shared" si="1"/>
        <v>0</v>
      </c>
    </row>
    <row r="32" spans="1:8" x14ac:dyDescent="0.25">
      <c r="A32" s="119">
        <v>20</v>
      </c>
      <c r="B32" s="103" t="s">
        <v>211</v>
      </c>
      <c r="C32" s="96" t="s">
        <v>167</v>
      </c>
      <c r="D32" s="104" t="s">
        <v>212</v>
      </c>
      <c r="E32" s="105" t="s">
        <v>171</v>
      </c>
      <c r="F32" s="106">
        <v>2</v>
      </c>
      <c r="G32" s="107"/>
      <c r="H32" s="121">
        <f t="shared" si="1"/>
        <v>0</v>
      </c>
    </row>
    <row r="33" spans="1:8" x14ac:dyDescent="0.25">
      <c r="A33" s="119">
        <v>21</v>
      </c>
      <c r="B33" s="101" t="s">
        <v>210</v>
      </c>
      <c r="C33" s="96" t="s">
        <v>167</v>
      </c>
      <c r="D33" s="95" t="s">
        <v>213</v>
      </c>
      <c r="E33" s="101" t="s">
        <v>171</v>
      </c>
      <c r="F33" s="102">
        <v>16</v>
      </c>
      <c r="G33" s="98"/>
      <c r="H33" s="121">
        <f t="shared" si="1"/>
        <v>0</v>
      </c>
    </row>
    <row r="34" spans="1:8" x14ac:dyDescent="0.25">
      <c r="A34" s="119">
        <v>22</v>
      </c>
      <c r="B34" s="100" t="s">
        <v>214</v>
      </c>
      <c r="C34" s="89" t="s">
        <v>167</v>
      </c>
      <c r="D34" s="95" t="s">
        <v>215</v>
      </c>
      <c r="E34" s="101" t="s">
        <v>171</v>
      </c>
      <c r="F34" s="102">
        <v>16</v>
      </c>
      <c r="G34" s="98"/>
      <c r="H34" s="121">
        <f t="shared" si="1"/>
        <v>0</v>
      </c>
    </row>
    <row r="35" spans="1:8" x14ac:dyDescent="0.25">
      <c r="A35" s="119">
        <v>23</v>
      </c>
      <c r="B35" s="100" t="s">
        <v>216</v>
      </c>
      <c r="C35" s="89" t="s">
        <v>167</v>
      </c>
      <c r="D35" s="95" t="s">
        <v>217</v>
      </c>
      <c r="E35" s="101" t="s">
        <v>218</v>
      </c>
      <c r="F35" s="102">
        <v>1</v>
      </c>
      <c r="G35" s="98"/>
      <c r="H35" s="121">
        <f t="shared" si="1"/>
        <v>0</v>
      </c>
    </row>
    <row r="36" spans="1:8" ht="22.5" x14ac:dyDescent="0.25">
      <c r="A36" s="119">
        <v>24</v>
      </c>
      <c r="B36" s="100" t="s">
        <v>219</v>
      </c>
      <c r="C36" s="89" t="s">
        <v>167</v>
      </c>
      <c r="D36" s="95" t="s">
        <v>220</v>
      </c>
      <c r="E36" s="101" t="s">
        <v>221</v>
      </c>
      <c r="F36" s="102">
        <v>8</v>
      </c>
      <c r="G36" s="98"/>
      <c r="H36" s="121">
        <f t="shared" si="1"/>
        <v>0</v>
      </c>
    </row>
    <row r="37" spans="1:8" x14ac:dyDescent="0.25">
      <c r="A37" s="119">
        <v>25</v>
      </c>
      <c r="B37" s="100" t="s">
        <v>222</v>
      </c>
      <c r="C37" s="89" t="s">
        <v>167</v>
      </c>
      <c r="D37" s="95" t="s">
        <v>223</v>
      </c>
      <c r="E37" s="101" t="s">
        <v>171</v>
      </c>
      <c r="F37" s="102">
        <v>16</v>
      </c>
      <c r="G37" s="98"/>
      <c r="H37" s="121">
        <f t="shared" si="1"/>
        <v>0</v>
      </c>
    </row>
    <row r="38" spans="1:8" x14ac:dyDescent="0.25">
      <c r="A38" s="119">
        <v>26</v>
      </c>
      <c r="B38" s="100" t="s">
        <v>224</v>
      </c>
      <c r="C38" s="89" t="s">
        <v>167</v>
      </c>
      <c r="D38" s="95" t="s">
        <v>225</v>
      </c>
      <c r="E38" s="101" t="s">
        <v>221</v>
      </c>
      <c r="F38" s="102">
        <v>16</v>
      </c>
      <c r="G38" s="98"/>
      <c r="H38" s="121">
        <f t="shared" si="1"/>
        <v>0</v>
      </c>
    </row>
    <row r="39" spans="1:8" x14ac:dyDescent="0.25">
      <c r="A39" s="119">
        <v>27</v>
      </c>
      <c r="B39" s="100" t="s">
        <v>226</v>
      </c>
      <c r="C39" s="89" t="s">
        <v>167</v>
      </c>
      <c r="D39" s="95" t="s">
        <v>227</v>
      </c>
      <c r="E39" s="101" t="s">
        <v>171</v>
      </c>
      <c r="F39" s="102">
        <v>3</v>
      </c>
      <c r="G39" s="98"/>
      <c r="H39" s="121">
        <f t="shared" si="1"/>
        <v>0</v>
      </c>
    </row>
    <row r="40" spans="1:8" x14ac:dyDescent="0.25">
      <c r="A40" s="119">
        <v>28</v>
      </c>
      <c r="B40" s="100"/>
      <c r="C40" s="89"/>
      <c r="D40" s="95"/>
      <c r="E40" s="101"/>
      <c r="F40" s="102"/>
      <c r="G40" s="98"/>
      <c r="H40" s="121">
        <f t="shared" si="1"/>
        <v>0</v>
      </c>
    </row>
    <row r="41" spans="1:8" x14ac:dyDescent="0.25">
      <c r="A41" s="119">
        <v>29</v>
      </c>
      <c r="B41" s="100" t="s">
        <v>228</v>
      </c>
      <c r="C41" s="89" t="s">
        <v>167</v>
      </c>
      <c r="D41" s="95" t="s">
        <v>232</v>
      </c>
      <c r="E41" s="101" t="s">
        <v>236</v>
      </c>
      <c r="F41" s="102">
        <v>84</v>
      </c>
      <c r="G41" s="98"/>
      <c r="H41" s="121">
        <f t="shared" si="1"/>
        <v>0</v>
      </c>
    </row>
    <row r="42" spans="1:8" x14ac:dyDescent="0.25">
      <c r="A42" s="119">
        <v>30</v>
      </c>
      <c r="B42" s="100" t="s">
        <v>229</v>
      </c>
      <c r="C42" s="89" t="s">
        <v>167</v>
      </c>
      <c r="D42" s="95" t="s">
        <v>233</v>
      </c>
      <c r="E42" s="101" t="s">
        <v>236</v>
      </c>
      <c r="F42" s="102">
        <v>84</v>
      </c>
      <c r="G42" s="98"/>
      <c r="H42" s="121">
        <f t="shared" si="1"/>
        <v>0</v>
      </c>
    </row>
    <row r="43" spans="1:8" x14ac:dyDescent="0.25">
      <c r="A43" s="119">
        <v>31</v>
      </c>
      <c r="B43" s="100" t="s">
        <v>230</v>
      </c>
      <c r="C43" s="89" t="s">
        <v>167</v>
      </c>
      <c r="D43" s="95" t="s">
        <v>234</v>
      </c>
      <c r="E43" s="101" t="s">
        <v>171</v>
      </c>
      <c r="F43" s="102">
        <v>3</v>
      </c>
      <c r="G43" s="98"/>
      <c r="H43" s="121">
        <f t="shared" si="1"/>
        <v>0</v>
      </c>
    </row>
    <row r="44" spans="1:8" x14ac:dyDescent="0.25">
      <c r="A44" s="119">
        <v>32</v>
      </c>
      <c r="B44" s="100" t="s">
        <v>231</v>
      </c>
      <c r="C44" s="89" t="s">
        <v>167</v>
      </c>
      <c r="D44" s="95" t="s">
        <v>235</v>
      </c>
      <c r="E44" s="101" t="s">
        <v>170</v>
      </c>
      <c r="F44" s="102">
        <v>84</v>
      </c>
      <c r="G44" s="98"/>
      <c r="H44" s="121">
        <f t="shared" si="1"/>
        <v>0</v>
      </c>
    </row>
    <row r="45" spans="1:8" x14ac:dyDescent="0.25">
      <c r="A45" s="122"/>
      <c r="B45" s="7"/>
      <c r="C45" s="100"/>
      <c r="D45" s="8"/>
      <c r="E45" s="9"/>
      <c r="F45" s="10"/>
      <c r="G45" s="1"/>
      <c r="H45" s="121">
        <f t="shared" si="1"/>
        <v>0</v>
      </c>
    </row>
    <row r="46" spans="1:8" ht="15.75" thickBot="1" x14ac:dyDescent="0.3">
      <c r="A46" s="123"/>
      <c r="B46" s="124"/>
      <c r="C46" s="124"/>
      <c r="D46" s="125"/>
      <c r="E46" s="126"/>
      <c r="F46" s="127"/>
      <c r="G46" s="128"/>
      <c r="H46" s="129">
        <f t="shared" si="1"/>
        <v>0</v>
      </c>
    </row>
    <row r="47" spans="1:8" x14ac:dyDescent="0.25">
      <c r="A47" s="108"/>
      <c r="B47" s="109"/>
      <c r="C47" s="109"/>
      <c r="D47" s="110"/>
      <c r="E47" s="111"/>
      <c r="F47" s="112"/>
      <c r="G47" s="113"/>
      <c r="H47" s="94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ref="H78:H141" si="2">ROUND(G78*F78,2)</f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ref="H142:H205" si="3">ROUND(G142*F142,2)</f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ref="H206:H269" si="4">ROUND(G206*F206,2)</f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ref="H270:H333" si="5">ROUND(G270*F270,2)</f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ref="H334:H397" si="6">ROUND(G334*F334,2)</f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ref="H398:H435" si="7">ROUND(G398*F398,2)</f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C436" s="7"/>
    </row>
    <row r="437" spans="1:8" x14ac:dyDescent="0.25">
      <c r="A437" s="6"/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phoneticPr fontId="44" type="noConversion"/>
  <conditionalFormatting sqref="D4">
    <cfRule type="expression" dxfId="58" priority="67">
      <formula>$C$4="Ostatní"</formula>
    </cfRule>
    <cfRule type="expression" dxfId="57" priority="68">
      <formula>$E$5="Ostatní"</formula>
    </cfRule>
    <cfRule type="expression" dxfId="56" priority="69">
      <formula>$E$6="Ostatní"</formula>
    </cfRule>
  </conditionalFormatting>
  <conditionalFormatting sqref="B20">
    <cfRule type="expression" dxfId="55" priority="66">
      <formula>B20=""</formula>
    </cfRule>
  </conditionalFormatting>
  <conditionalFormatting sqref="B22">
    <cfRule type="expression" dxfId="54" priority="65">
      <formula>B22=""</formula>
    </cfRule>
  </conditionalFormatting>
  <conditionalFormatting sqref="B23">
    <cfRule type="expression" dxfId="53" priority="64">
      <formula>B23=""</formula>
    </cfRule>
  </conditionalFormatting>
  <conditionalFormatting sqref="B24">
    <cfRule type="expression" dxfId="52" priority="63">
      <formula>B24=""</formula>
    </cfRule>
  </conditionalFormatting>
  <conditionalFormatting sqref="B26">
    <cfRule type="expression" dxfId="51" priority="62">
      <formula>B26=""</formula>
    </cfRule>
  </conditionalFormatting>
  <conditionalFormatting sqref="B27">
    <cfRule type="expression" dxfId="50" priority="61">
      <formula>B27=""</formula>
    </cfRule>
  </conditionalFormatting>
  <conditionalFormatting sqref="B28">
    <cfRule type="expression" dxfId="49" priority="59">
      <formula>B28=""</formula>
    </cfRule>
  </conditionalFormatting>
  <conditionalFormatting sqref="B25">
    <cfRule type="expression" dxfId="48" priority="58">
      <formula>B25=""</formula>
    </cfRule>
  </conditionalFormatting>
  <conditionalFormatting sqref="B29">
    <cfRule type="expression" dxfId="47" priority="57">
      <formula>B29=""</formula>
    </cfRule>
  </conditionalFormatting>
  <conditionalFormatting sqref="B31">
    <cfRule type="expression" dxfId="46" priority="56">
      <formula>B31=""</formula>
    </cfRule>
  </conditionalFormatting>
  <conditionalFormatting sqref="B32">
    <cfRule type="expression" dxfId="45" priority="54">
      <formula>B32=""</formula>
    </cfRule>
  </conditionalFormatting>
  <conditionalFormatting sqref="B30">
    <cfRule type="expression" dxfId="44" priority="53">
      <formula>B30=""</formula>
    </cfRule>
  </conditionalFormatting>
  <conditionalFormatting sqref="E22">
    <cfRule type="expression" dxfId="43" priority="51">
      <formula>E22=""</formula>
    </cfRule>
  </conditionalFormatting>
  <conditionalFormatting sqref="F22">
    <cfRule type="expression" dxfId="42" priority="50">
      <formula>F22=""</formula>
    </cfRule>
  </conditionalFormatting>
  <conditionalFormatting sqref="D22">
    <cfRule type="expression" dxfId="41" priority="52">
      <formula>D22=""</formula>
    </cfRule>
  </conditionalFormatting>
  <conditionalFormatting sqref="E23">
    <cfRule type="expression" dxfId="40" priority="48">
      <formula>E23=""</formula>
    </cfRule>
  </conditionalFormatting>
  <conditionalFormatting sqref="F23">
    <cfRule type="expression" dxfId="39" priority="47">
      <formula>F23=""</formula>
    </cfRule>
  </conditionalFormatting>
  <conditionalFormatting sqref="D23">
    <cfRule type="expression" dxfId="38" priority="49">
      <formula>D23=""</formula>
    </cfRule>
  </conditionalFormatting>
  <conditionalFormatting sqref="E24">
    <cfRule type="expression" dxfId="37" priority="45">
      <formula>E24=""</formula>
    </cfRule>
  </conditionalFormatting>
  <conditionalFormatting sqref="F24">
    <cfRule type="expression" dxfId="36" priority="44">
      <formula>F24=""</formula>
    </cfRule>
  </conditionalFormatting>
  <conditionalFormatting sqref="D24">
    <cfRule type="expression" dxfId="35" priority="46">
      <formula>D24=""</formula>
    </cfRule>
  </conditionalFormatting>
  <conditionalFormatting sqref="D26">
    <cfRule type="expression" dxfId="34" priority="43">
      <formula>D26=""</formula>
    </cfRule>
  </conditionalFormatting>
  <conditionalFormatting sqref="E26">
    <cfRule type="expression" dxfId="33" priority="42">
      <formula>E26=""</formula>
    </cfRule>
  </conditionalFormatting>
  <conditionalFormatting sqref="F26">
    <cfRule type="expression" dxfId="32" priority="41">
      <formula>F26=""</formula>
    </cfRule>
  </conditionalFormatting>
  <conditionalFormatting sqref="D27">
    <cfRule type="expression" dxfId="31" priority="40">
      <formula>D27=""</formula>
    </cfRule>
  </conditionalFormatting>
  <conditionalFormatting sqref="E27">
    <cfRule type="expression" dxfId="30" priority="39">
      <formula>E27=""</formula>
    </cfRule>
  </conditionalFormatting>
  <conditionalFormatting sqref="F27">
    <cfRule type="expression" dxfId="29" priority="38">
      <formula>F27=""</formula>
    </cfRule>
  </conditionalFormatting>
  <conditionalFormatting sqref="D28">
    <cfRule type="expression" dxfId="28" priority="34">
      <formula>D28=""</formula>
    </cfRule>
  </conditionalFormatting>
  <conditionalFormatting sqref="E28">
    <cfRule type="expression" dxfId="27" priority="33">
      <formula>E28=""</formula>
    </cfRule>
  </conditionalFormatting>
  <conditionalFormatting sqref="F28">
    <cfRule type="expression" dxfId="26" priority="32">
      <formula>F28=""</formula>
    </cfRule>
  </conditionalFormatting>
  <conditionalFormatting sqref="E25">
    <cfRule type="expression" dxfId="25" priority="30">
      <formula>E25=""</formula>
    </cfRule>
  </conditionalFormatting>
  <conditionalFormatting sqref="F25">
    <cfRule type="expression" dxfId="24" priority="29">
      <formula>F25=""</formula>
    </cfRule>
  </conditionalFormatting>
  <conditionalFormatting sqref="D25">
    <cfRule type="expression" dxfId="23" priority="31">
      <formula>D25=""</formula>
    </cfRule>
  </conditionalFormatting>
  <conditionalFormatting sqref="D29">
    <cfRule type="expression" dxfId="22" priority="28">
      <formula>D29=""</formula>
    </cfRule>
  </conditionalFormatting>
  <conditionalFormatting sqref="E29">
    <cfRule type="expression" dxfId="21" priority="27">
      <formula>E29=""</formula>
    </cfRule>
  </conditionalFormatting>
  <conditionalFormatting sqref="F29">
    <cfRule type="expression" dxfId="20" priority="26">
      <formula>F29=""</formula>
    </cfRule>
  </conditionalFormatting>
  <conditionalFormatting sqref="D30">
    <cfRule type="expression" dxfId="19" priority="25">
      <formula>D30=""</formula>
    </cfRule>
  </conditionalFormatting>
  <conditionalFormatting sqref="D31">
    <cfRule type="expression" dxfId="18" priority="22">
      <formula>D31=""</formula>
    </cfRule>
  </conditionalFormatting>
  <conditionalFormatting sqref="E30">
    <cfRule type="expression" dxfId="17" priority="24">
      <formula>E30=""</formula>
    </cfRule>
  </conditionalFormatting>
  <conditionalFormatting sqref="F30">
    <cfRule type="expression" dxfId="16" priority="23">
      <formula>F30=""</formula>
    </cfRule>
  </conditionalFormatting>
  <conditionalFormatting sqref="E31">
    <cfRule type="expression" dxfId="15" priority="21">
      <formula>E31=""</formula>
    </cfRule>
  </conditionalFormatting>
  <conditionalFormatting sqref="F31">
    <cfRule type="expression" dxfId="14" priority="20">
      <formula>F31=""</formula>
    </cfRule>
  </conditionalFormatting>
  <conditionalFormatting sqref="D32">
    <cfRule type="expression" dxfId="13" priority="17">
      <formula>D32=""</formula>
    </cfRule>
  </conditionalFormatting>
  <conditionalFormatting sqref="E32">
    <cfRule type="expression" dxfId="12" priority="16">
      <formula>E32=""</formula>
    </cfRule>
  </conditionalFormatting>
  <conditionalFormatting sqref="F32">
    <cfRule type="expression" dxfId="11" priority="15">
      <formula>F32=""</formula>
    </cfRule>
  </conditionalFormatting>
  <conditionalFormatting sqref="G22">
    <cfRule type="expression" dxfId="10" priority="13">
      <formula>G22=""</formula>
    </cfRule>
  </conditionalFormatting>
  <conditionalFormatting sqref="G23">
    <cfRule type="expression" dxfId="9" priority="12">
      <formula>G23=""</formula>
    </cfRule>
  </conditionalFormatting>
  <conditionalFormatting sqref="G24">
    <cfRule type="expression" dxfId="8" priority="11">
      <formula>G24=""</formula>
    </cfRule>
  </conditionalFormatting>
  <conditionalFormatting sqref="G26">
    <cfRule type="expression" dxfId="7" priority="10">
      <formula>G26=""</formula>
    </cfRule>
  </conditionalFormatting>
  <conditionalFormatting sqref="G27">
    <cfRule type="expression" dxfId="6" priority="9">
      <formula>G27=""</formula>
    </cfRule>
  </conditionalFormatting>
  <conditionalFormatting sqref="G28">
    <cfRule type="expression" dxfId="5" priority="7">
      <formula>G28=""</formula>
    </cfRule>
  </conditionalFormatting>
  <conditionalFormatting sqref="G25">
    <cfRule type="expression" dxfId="4" priority="6">
      <formula>G25=""</formula>
    </cfRule>
  </conditionalFormatting>
  <conditionalFormatting sqref="G29">
    <cfRule type="expression" dxfId="3" priority="5">
      <formula>G29=""</formula>
    </cfRule>
  </conditionalFormatting>
  <conditionalFormatting sqref="G30">
    <cfRule type="expression" dxfId="2" priority="4">
      <formula>G30=""</formula>
    </cfRule>
  </conditionalFormatting>
  <conditionalFormatting sqref="G31">
    <cfRule type="expression" dxfId="1" priority="3">
      <formula>G31=""</formula>
    </cfRule>
  </conditionalFormatting>
  <conditionalFormatting sqref="G32">
    <cfRule type="expression" dxfId="0" priority="1">
      <formula>G32=""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80" t="s">
        <v>21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2" x14ac:dyDescent="0.2">
      <c r="A3" s="21" t="s">
        <v>22</v>
      </c>
      <c r="B3" s="22"/>
      <c r="C3" s="82" t="str">
        <f>'PS 52-02-43'!B2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52-02-43'!G7</f>
        <v>43579</v>
      </c>
    </row>
    <row r="5" spans="1:12" x14ac:dyDescent="0.2">
      <c r="A5" s="21" t="s">
        <v>26</v>
      </c>
      <c r="B5" s="22"/>
      <c r="C5" s="22" t="str">
        <f>'PS 52-02-43'!C3:D3</f>
        <v>ŽST Chrastava, kamerový systém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52-02-43'!E3</f>
        <v>PS 52-02-43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81" t="s">
        <v>31</v>
      </c>
      <c r="D7" s="181" t="s">
        <v>32</v>
      </c>
      <c r="E7" s="183" t="s">
        <v>33</v>
      </c>
      <c r="F7" s="185" t="s">
        <v>34</v>
      </c>
      <c r="G7" s="181" t="s">
        <v>35</v>
      </c>
      <c r="H7" s="183" t="s">
        <v>33</v>
      </c>
      <c r="I7" s="187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82"/>
      <c r="D8" s="182"/>
      <c r="E8" s="184"/>
      <c r="F8" s="182"/>
      <c r="G8" s="182"/>
      <c r="H8" s="186"/>
      <c r="I8" s="188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52-02-43</vt:lpstr>
      <vt:lpstr>FORMULÁŘ 8 - rekap poplatků</vt:lpstr>
      <vt:lpstr>'FORMULÁŘ 8 - rekap poplatků'!Oblast_tisku</vt:lpstr>
      <vt:lpstr>'PS 52-02-43'!Oblast_tisku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2019-07-30T08:10:12Z</cp:lastPrinted>
  <dcterms:created xsi:type="dcterms:W3CDTF">2017-07-24T12:19:51Z</dcterms:created>
  <dcterms:modified xsi:type="dcterms:W3CDTF">2019-07-30T08:13:00Z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